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/>
  <mc:AlternateContent xmlns:mc="http://schemas.openxmlformats.org/markup-compatibility/2006">
    <mc:Choice Requires="x15">
      <x15ac:absPath xmlns:x15ac="http://schemas.microsoft.com/office/spreadsheetml/2010/11/ac" url="C:\Users\David\Desktop\commerciaux\CRAMARO\PAYBACK ANALYSIS\"/>
    </mc:Choice>
  </mc:AlternateContent>
  <xr:revisionPtr revIDLastSave="0" documentId="13_ncr:1_{ACC2C856-8702-42AD-89E9-D56CC59BD98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calcPr calcId="18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" i="1" l="1"/>
  <c r="C20" i="1"/>
  <c r="D20" i="1"/>
  <c r="G20" i="1"/>
  <c r="I20" i="1"/>
  <c r="J20" i="1"/>
  <c r="G26" i="1"/>
</calcChain>
</file>

<file path=xl/sharedStrings.xml><?xml version="1.0" encoding="utf-8"?>
<sst xmlns="http://schemas.openxmlformats.org/spreadsheetml/2006/main" count="33" uniqueCount="31">
  <si>
    <t>INTERET DU BACHAGE PAR RAPPORT A LA CONSOMMATION ET A LA PRODUCTION DE CO2</t>
  </si>
  <si>
    <t>NOUS SOMMES TOUS CONSCIENTS DU ROLE DE L'AERODYNAMISME D'UNE CARROSSERIE SUR LA CONSOMMATION DU VEHICULE.</t>
  </si>
  <si>
    <t xml:space="preserve">DANS LE CADRE DU TRANSPORT PAR BENNE, LA PAROIE ARRIERE OFFRE UN VERITABLE FREIN A L'ECOULEMENT DE L'AIR, </t>
  </si>
  <si>
    <t>PHENOMENE ENCORE PLUS ACCRU LORSQUE LA BENNE EST VIDE.</t>
  </si>
  <si>
    <t>CERTAINS ROULENT AVEC LES PORTES OUVERTES OU LES TRAPPES A CEREALES LEVEES AFIN DE MINIMISER LE PHENOMENE.</t>
  </si>
  <si>
    <t>D'APRES LES TESTS SUR ROUTE EFFECTUES, NOUS AVONS PU DETERMINER QUE ROULER EN PERMANENCE BACHE PEUT</t>
  </si>
  <si>
    <t>AMENER UNE DIMINUTION MOYENNE DE CARBURANT DE :</t>
  </si>
  <si>
    <t>Km/an</t>
  </si>
  <si>
    <t>€</t>
  </si>
  <si>
    <t>produc CO2
en tonnes</t>
  </si>
  <si>
    <t>Cons. Moy.
En l/100 km</t>
  </si>
  <si>
    <t xml:space="preserve"> LITRES / 100 KM POUR DES BENNES DE L'ORDRE DE 30 M³</t>
  </si>
  <si>
    <t>mois</t>
  </si>
  <si>
    <t>CHARGER DES 2 COTES CAR PAS DE BACHAGE LATERAL GENANT ET UN GAIN SIGNIFICATIF DE POIDS AVEC LA POSSIBILITE DE</t>
  </si>
  <si>
    <t>SE PASSER DE PASSERELLE. PAS D'ARCEAU DANS LA BENNE QUI PEUVENT ETRE GENANT LORS DU CHARGEMENT.</t>
  </si>
  <si>
    <t>Prix moyen d'un bâchage Cramaro Cabriolé électrique pour benne 8 mètres :</t>
  </si>
  <si>
    <t>Prix moyen d'un bâchage Cramaro Cabriolé électrique pour benne 9 mètres :</t>
  </si>
  <si>
    <t>Prix moyen d'un bâchage Cramaro Cabriolé électrique pour benne 10 mètres :</t>
  </si>
  <si>
    <t>gain conso
l/100 km</t>
  </si>
  <si>
    <t>Conso.
Annuelle
(litres)</t>
  </si>
  <si>
    <t>Prix moyen
carburant (€/L)</t>
  </si>
  <si>
    <t>Cout (€) gasoil
sans bâchage
systematique</t>
  </si>
  <si>
    <t xml:space="preserve"> LITRES / 100 KM POUR DES BENNES DE L'ORDRE DE 40 M³</t>
  </si>
  <si>
    <t xml:space="preserve"> LITRES / 100 KM POUR DES BENNES DE PLUS DE 50 M³</t>
  </si>
  <si>
    <t>Le bâchage se sera auto remboursé après maximum  :</t>
  </si>
  <si>
    <t>ACCRUE DES RISQUES D'ACCIDENT POUR LE CHAUFFEUR, UNE AMELIORATION DE L'IMAGE DE VOTRE SOCIETE, LA POSSIBILITE DE</t>
  </si>
  <si>
    <t>vol. benne
30-40-50
en m³</t>
  </si>
  <si>
    <t>Gain
production
CO2 (tonnes)</t>
  </si>
  <si>
    <t>Gain annuel
sur caburant (€)</t>
  </si>
  <si>
    <t>Longeur
benne
(mètres)</t>
  </si>
  <si>
    <t xml:space="preserve">        A CELA S'AJOUTE UN TEMPS DE BACHAGE INSIGNIFIANT, LA POSSIBILITE DE BACHER EN ROULANT, UNE DIMINUTION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</si>
</sst>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0" xfId="0" applyFont="1" applyAlignment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2" fillId="0" borderId="8" xfId="0" applyFont="1" applyBorder="1"/>
    <xf numFmtId="0" fontId="2" fillId="0" borderId="0" xfId="0" applyFont="1" applyBorder="1"/>
    <xf numFmtId="0" fontId="2" fillId="0" borderId="9" xfId="0" applyFont="1" applyBorder="1"/>
    <xf numFmtId="0" fontId="4" fillId="0" borderId="8" xfId="0" applyFont="1" applyBorder="1"/>
    <xf numFmtId="0" fontId="0" fillId="0" borderId="8" xfId="0" applyFont="1" applyBorder="1"/>
    <xf numFmtId="0" fontId="0" fillId="0" borderId="0" xfId="0" applyFont="1" applyBorder="1"/>
    <xf numFmtId="0" fontId="0" fillId="0" borderId="9" xfId="0" applyFont="1" applyBorder="1"/>
    <xf numFmtId="0" fontId="0" fillId="0" borderId="4" xfId="0" applyBorder="1"/>
    <xf numFmtId="164" fontId="0" fillId="0" borderId="0" xfId="0" applyNumberFormat="1"/>
    <xf numFmtId="0" fontId="6" fillId="0" borderId="8" xfId="0" applyFont="1" applyBorder="1"/>
    <xf numFmtId="0" fontId="6" fillId="0" borderId="0" xfId="0" applyFont="1" applyBorder="1"/>
    <xf numFmtId="0" fontId="1" fillId="0" borderId="8" xfId="0" applyFont="1" applyBorder="1"/>
    <xf numFmtId="0" fontId="8" fillId="0" borderId="8" xfId="0" applyFont="1" applyBorder="1"/>
    <xf numFmtId="0" fontId="8" fillId="0" borderId="0" xfId="0" applyFont="1" applyBorder="1"/>
    <xf numFmtId="0" fontId="9" fillId="0" borderId="0" xfId="0" applyFont="1" applyBorder="1"/>
    <xf numFmtId="0" fontId="9" fillId="0" borderId="9" xfId="0" applyFont="1" applyBorder="1"/>
    <xf numFmtId="0" fontId="9" fillId="0" borderId="0" xfId="0" applyFont="1"/>
    <xf numFmtId="0" fontId="7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7" fillId="0" borderId="0" xfId="0" applyFont="1"/>
    <xf numFmtId="0" fontId="5" fillId="3" borderId="1" xfId="0" applyFont="1" applyFill="1" applyBorder="1"/>
    <xf numFmtId="0" fontId="5" fillId="3" borderId="2" xfId="0" applyFont="1" applyFill="1" applyBorder="1"/>
    <xf numFmtId="1" fontId="5" fillId="3" borderId="2" xfId="0" applyNumberFormat="1" applyFont="1" applyFill="1" applyBorder="1"/>
    <xf numFmtId="0" fontId="5" fillId="3" borderId="2" xfId="0" applyFont="1" applyFill="1" applyBorder="1" applyAlignment="1">
      <alignment horizontal="center"/>
    </xf>
    <xf numFmtId="2" fontId="5" fillId="3" borderId="2" xfId="0" applyNumberFormat="1" applyFont="1" applyFill="1" applyBorder="1" applyAlignment="1"/>
    <xf numFmtId="0" fontId="5" fillId="3" borderId="3" xfId="0" applyFont="1" applyFill="1" applyBorder="1"/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2" borderId="13" xfId="0" applyFont="1" applyFill="1" applyBorder="1"/>
    <xf numFmtId="0" fontId="0" fillId="0" borderId="13" xfId="0" applyFont="1" applyBorder="1"/>
    <xf numFmtId="0" fontId="1" fillId="0" borderId="13" xfId="0" applyFont="1" applyBorder="1"/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2" borderId="14" xfId="0" applyFont="1" applyFill="1" applyBorder="1"/>
    <xf numFmtId="0" fontId="0" fillId="2" borderId="15" xfId="0" applyFont="1" applyFill="1" applyBorder="1"/>
    <xf numFmtId="0" fontId="1" fillId="0" borderId="0" xfId="0" applyFont="1" applyBorder="1"/>
    <xf numFmtId="0" fontId="1" fillId="0" borderId="9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</xdr:colOff>
      <xdr:row>10</xdr:row>
      <xdr:rowOff>136525</xdr:rowOff>
    </xdr:from>
    <xdr:to>
      <xdr:col>10</xdr:col>
      <xdr:colOff>225423</xdr:colOff>
      <xdr:row>14</xdr:row>
      <xdr:rowOff>156632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2575" y="1755775"/>
          <a:ext cx="2625723" cy="772582"/>
        </a:xfrm>
        <a:prstGeom prst="rect">
          <a:avLst/>
        </a:prstGeom>
      </xdr:spPr>
    </xdr:pic>
    <xdr:clientData/>
  </xdr:twoCellAnchor>
  <xdr:twoCellAnchor editAs="oneCell">
    <xdr:from>
      <xdr:col>7</xdr:col>
      <xdr:colOff>66675</xdr:colOff>
      <xdr:row>15</xdr:row>
      <xdr:rowOff>11371</xdr:rowOff>
    </xdr:from>
    <xdr:to>
      <xdr:col>8</xdr:col>
      <xdr:colOff>857250</xdr:colOff>
      <xdr:row>17</xdr:row>
      <xdr:rowOff>158968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9725" y="2487871"/>
          <a:ext cx="1552575" cy="5476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N32"/>
  <sheetViews>
    <sheetView tabSelected="1" workbookViewId="0">
      <selection activeCell="O32" sqref="O32"/>
    </sheetView>
  </sheetViews>
  <sheetFormatPr baseColWidth="10" defaultRowHeight="15" x14ac:dyDescent="0.25"/>
  <cols>
    <col min="1" max="1" width="12.85546875" customWidth="1"/>
    <col min="2" max="2" width="9.42578125" customWidth="1"/>
    <col min="4" max="4" width="12.140625" bestFit="1" customWidth="1"/>
    <col min="9" max="9" width="13.42578125" customWidth="1"/>
    <col min="11" max="11" width="13.140625" customWidth="1"/>
  </cols>
  <sheetData>
    <row r="1" spans="1:14" ht="21" x14ac:dyDescent="0.3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8"/>
      <c r="L1" s="3"/>
      <c r="M1" s="3"/>
    </row>
    <row r="2" spans="1:14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4" ht="15.75" x14ac:dyDescent="0.25">
      <c r="A3" s="16" t="s">
        <v>1</v>
      </c>
      <c r="B3" s="17"/>
      <c r="C3" s="17"/>
      <c r="D3" s="17"/>
      <c r="E3" s="8"/>
      <c r="F3" s="8"/>
      <c r="G3" s="8"/>
      <c r="H3" s="8"/>
      <c r="I3" s="8"/>
      <c r="J3" s="8"/>
      <c r="K3" s="9"/>
      <c r="L3" s="1"/>
      <c r="M3" s="1"/>
    </row>
    <row r="4" spans="1:14" ht="4.5" customHeight="1" x14ac:dyDescent="0.25">
      <c r="A4" s="16"/>
      <c r="B4" s="17"/>
      <c r="C4" s="17"/>
      <c r="D4" s="17"/>
      <c r="E4" s="8"/>
      <c r="F4" s="8"/>
      <c r="G4" s="8"/>
      <c r="H4" s="8"/>
      <c r="I4" s="8"/>
      <c r="J4" s="8"/>
      <c r="K4" s="9"/>
      <c r="L4" s="1"/>
      <c r="M4" s="1"/>
    </row>
    <row r="5" spans="1:14" ht="15.75" x14ac:dyDescent="0.25">
      <c r="A5" s="16" t="s">
        <v>2</v>
      </c>
      <c r="B5" s="17"/>
      <c r="C5" s="17"/>
      <c r="D5" s="17"/>
      <c r="E5" s="8"/>
      <c r="F5" s="8"/>
      <c r="G5" s="8"/>
      <c r="H5" s="8"/>
      <c r="I5" s="8"/>
      <c r="J5" s="8"/>
      <c r="K5" s="9"/>
      <c r="L5" s="1"/>
      <c r="M5" s="1"/>
    </row>
    <row r="6" spans="1:14" ht="15.75" x14ac:dyDescent="0.25">
      <c r="A6" s="16" t="s">
        <v>3</v>
      </c>
      <c r="B6" s="17"/>
      <c r="C6" s="17"/>
      <c r="D6" s="17"/>
      <c r="E6" s="8"/>
      <c r="F6" s="8"/>
      <c r="G6" s="8"/>
      <c r="H6" s="8"/>
      <c r="I6" s="8"/>
      <c r="J6" s="8"/>
      <c r="K6" s="9"/>
      <c r="L6" s="1"/>
      <c r="M6" s="1"/>
    </row>
    <row r="7" spans="1:14" ht="4.5" customHeight="1" x14ac:dyDescent="0.25">
      <c r="A7" s="16"/>
      <c r="B7" s="17"/>
      <c r="C7" s="17"/>
      <c r="D7" s="17"/>
      <c r="E7" s="8"/>
      <c r="F7" s="8"/>
      <c r="G7" s="8"/>
      <c r="H7" s="8"/>
      <c r="I7" s="8"/>
      <c r="J7" s="8"/>
      <c r="K7" s="9"/>
      <c r="L7" s="1"/>
      <c r="M7" s="1"/>
    </row>
    <row r="8" spans="1:14" ht="15.75" x14ac:dyDescent="0.25">
      <c r="A8" s="16" t="s">
        <v>4</v>
      </c>
      <c r="B8" s="17"/>
      <c r="C8" s="17"/>
      <c r="D8" s="17"/>
      <c r="E8" s="8"/>
      <c r="F8" s="8"/>
      <c r="G8" s="8"/>
      <c r="H8" s="8"/>
      <c r="I8" s="8"/>
      <c r="J8" s="8"/>
      <c r="K8" s="9"/>
      <c r="L8" s="1"/>
      <c r="M8" s="1"/>
    </row>
    <row r="9" spans="1:14" ht="3.75" customHeight="1" x14ac:dyDescent="0.25">
      <c r="A9" s="16"/>
      <c r="B9" s="17"/>
      <c r="C9" s="17"/>
      <c r="D9" s="17"/>
      <c r="E9" s="8"/>
      <c r="F9" s="8"/>
      <c r="G9" s="8"/>
      <c r="H9" s="8"/>
      <c r="I9" s="8"/>
      <c r="J9" s="8"/>
      <c r="K9" s="9"/>
      <c r="L9" s="1"/>
      <c r="M9" s="1"/>
    </row>
    <row r="10" spans="1:14" ht="15.75" x14ac:dyDescent="0.25">
      <c r="A10" s="16" t="s">
        <v>5</v>
      </c>
      <c r="B10" s="17"/>
      <c r="C10" s="17"/>
      <c r="D10" s="17"/>
      <c r="E10" s="8"/>
      <c r="F10" s="8"/>
      <c r="G10" s="8"/>
      <c r="H10" s="8"/>
      <c r="I10" s="8"/>
      <c r="J10" s="8"/>
      <c r="K10" s="9"/>
      <c r="L10" s="1"/>
      <c r="M10" s="1"/>
    </row>
    <row r="11" spans="1:14" ht="15.75" x14ac:dyDescent="0.25">
      <c r="A11" s="16" t="s">
        <v>6</v>
      </c>
      <c r="B11" s="17"/>
      <c r="C11" s="17"/>
      <c r="D11" s="17"/>
      <c r="E11" s="8"/>
      <c r="F11" s="8"/>
      <c r="G11" s="8"/>
      <c r="H11" s="8"/>
      <c r="I11" s="8"/>
      <c r="J11" s="8"/>
      <c r="K11" s="9"/>
      <c r="L11" s="1"/>
      <c r="M11" s="1"/>
    </row>
    <row r="12" spans="1:14" ht="12" customHeight="1" x14ac:dyDescent="0.25">
      <c r="A12" s="7"/>
      <c r="B12" s="8"/>
      <c r="C12" s="8"/>
      <c r="D12" s="8"/>
      <c r="E12" s="8"/>
      <c r="F12" s="8"/>
      <c r="G12" s="8"/>
      <c r="H12" s="8"/>
      <c r="I12" s="8"/>
      <c r="J12" s="8"/>
      <c r="K12" s="9"/>
      <c r="L12" s="1"/>
      <c r="M12" s="1"/>
    </row>
    <row r="13" spans="1:14" ht="15.75" x14ac:dyDescent="0.25">
      <c r="A13" s="16">
        <v>2</v>
      </c>
      <c r="B13" s="17" t="s">
        <v>11</v>
      </c>
      <c r="C13" s="17"/>
      <c r="D13" s="17"/>
      <c r="E13" s="17"/>
      <c r="F13" s="17"/>
      <c r="G13" s="8"/>
      <c r="H13" s="8"/>
      <c r="I13" s="8"/>
      <c r="J13" s="8"/>
      <c r="K13" s="9"/>
      <c r="L13" s="1"/>
      <c r="M13" s="1"/>
    </row>
    <row r="14" spans="1:14" ht="15.75" x14ac:dyDescent="0.25">
      <c r="A14" s="16">
        <v>3</v>
      </c>
      <c r="B14" s="17" t="s">
        <v>22</v>
      </c>
      <c r="C14" s="17"/>
      <c r="D14" s="17"/>
      <c r="E14" s="17"/>
      <c r="F14" s="17"/>
      <c r="G14" s="8"/>
      <c r="H14" s="8"/>
      <c r="I14" s="8"/>
      <c r="J14" s="8"/>
      <c r="K14" s="9"/>
      <c r="L14" s="1"/>
      <c r="M14" s="1"/>
      <c r="N14" s="15"/>
    </row>
    <row r="15" spans="1:14" ht="15.75" x14ac:dyDescent="0.25">
      <c r="A15" s="16">
        <v>4</v>
      </c>
      <c r="B15" s="17" t="s">
        <v>23</v>
      </c>
      <c r="C15" s="17"/>
      <c r="D15" s="17"/>
      <c r="E15" s="17"/>
      <c r="F15" s="17"/>
      <c r="G15" s="8"/>
      <c r="H15" s="8"/>
      <c r="I15" s="8"/>
      <c r="J15" s="8"/>
      <c r="K15" s="9"/>
      <c r="L15" s="1"/>
      <c r="M15" s="1"/>
      <c r="N15" s="15"/>
    </row>
    <row r="16" spans="1:14" ht="15.75" x14ac:dyDescent="0.25">
      <c r="A16" s="7"/>
      <c r="B16" s="8"/>
      <c r="C16" s="8"/>
      <c r="D16" s="8"/>
      <c r="E16" s="8"/>
      <c r="F16" s="8"/>
      <c r="G16" s="8"/>
      <c r="H16" s="8"/>
      <c r="I16" s="8"/>
      <c r="J16" s="8"/>
      <c r="K16" s="9"/>
      <c r="L16" s="1"/>
      <c r="M16" s="1"/>
      <c r="N16" s="15"/>
    </row>
    <row r="17" spans="1:13" ht="15.75" x14ac:dyDescent="0.25">
      <c r="A17" s="10"/>
      <c r="B17" s="8"/>
      <c r="C17" s="8"/>
      <c r="D17" s="8"/>
      <c r="E17" s="8"/>
      <c r="F17" s="8"/>
      <c r="G17" s="8"/>
      <c r="H17" s="8"/>
      <c r="I17" s="8"/>
      <c r="J17" s="8"/>
      <c r="K17" s="9"/>
      <c r="L17" s="1"/>
      <c r="M17" s="1"/>
    </row>
    <row r="18" spans="1:13" s="2" customFormat="1" x14ac:dyDescent="0.2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3"/>
    </row>
    <row r="19" spans="1:13" s="2" customFormat="1" ht="58.5" customHeight="1" x14ac:dyDescent="0.25">
      <c r="A19" s="40" t="s">
        <v>10</v>
      </c>
      <c r="B19" s="35" t="s">
        <v>7</v>
      </c>
      <c r="C19" s="34" t="s">
        <v>19</v>
      </c>
      <c r="D19" s="36" t="s">
        <v>9</v>
      </c>
      <c r="E19" s="34" t="s">
        <v>26</v>
      </c>
      <c r="F19" s="36" t="s">
        <v>18</v>
      </c>
      <c r="G19" s="36" t="s">
        <v>27</v>
      </c>
      <c r="H19" s="34" t="s">
        <v>20</v>
      </c>
      <c r="I19" s="34" t="s">
        <v>21</v>
      </c>
      <c r="J19" s="36" t="s">
        <v>28</v>
      </c>
      <c r="K19" s="41" t="s">
        <v>29</v>
      </c>
    </row>
    <row r="20" spans="1:13" s="2" customFormat="1" x14ac:dyDescent="0.25">
      <c r="A20" s="42">
        <v>35</v>
      </c>
      <c r="B20" s="37">
        <v>80000</v>
      </c>
      <c r="C20" s="38">
        <f>(A20/100)*B20</f>
        <v>28000</v>
      </c>
      <c r="D20" s="39">
        <f>(C20*2.64)/1000</f>
        <v>73.92</v>
      </c>
      <c r="E20" s="37">
        <v>30</v>
      </c>
      <c r="F20" s="39">
        <f>IF(E20=30,2,IF(E20=40,3,4))</f>
        <v>2</v>
      </c>
      <c r="G20" s="39">
        <f>D20-(((((A20-F20)/100)*B20)*2.64)/1000)</f>
        <v>4.2240000000000038</v>
      </c>
      <c r="H20" s="37">
        <v>1</v>
      </c>
      <c r="I20" s="38">
        <f>C20*H20</f>
        <v>28000</v>
      </c>
      <c r="J20" s="39">
        <f>I20-(((A20-F20)/100)*B20)*H20</f>
        <v>1600</v>
      </c>
      <c r="K20" s="43">
        <v>8.5</v>
      </c>
    </row>
    <row r="21" spans="1:13" s="2" customFormat="1" x14ac:dyDescent="0.25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3"/>
    </row>
    <row r="22" spans="1:13" s="2" customFormat="1" x14ac:dyDescent="0.25">
      <c r="A22" s="18" t="s">
        <v>15</v>
      </c>
      <c r="B22" s="12"/>
      <c r="C22" s="12"/>
      <c r="D22" s="12"/>
      <c r="E22" s="12"/>
      <c r="F22" s="12"/>
      <c r="G22" s="12"/>
      <c r="H22" s="12"/>
      <c r="I22" s="12"/>
      <c r="J22" s="44">
        <v>4350</v>
      </c>
      <c r="K22" s="45" t="s">
        <v>8</v>
      </c>
    </row>
    <row r="23" spans="1:13" s="2" customFormat="1" x14ac:dyDescent="0.25">
      <c r="A23" s="18" t="s">
        <v>16</v>
      </c>
      <c r="B23" s="12"/>
      <c r="C23" s="12"/>
      <c r="D23" s="12"/>
      <c r="E23" s="12"/>
      <c r="F23" s="12"/>
      <c r="G23" s="12"/>
      <c r="H23" s="12"/>
      <c r="I23" s="12"/>
      <c r="J23" s="44">
        <v>4550</v>
      </c>
      <c r="K23" s="45" t="s">
        <v>8</v>
      </c>
    </row>
    <row r="24" spans="1:13" s="2" customFormat="1" x14ac:dyDescent="0.25">
      <c r="A24" s="18" t="s">
        <v>17</v>
      </c>
      <c r="B24" s="12"/>
      <c r="C24" s="12"/>
      <c r="D24" s="12"/>
      <c r="E24" s="12"/>
      <c r="F24" s="12"/>
      <c r="G24" s="12"/>
      <c r="H24" s="12"/>
      <c r="I24" s="12"/>
      <c r="J24" s="44">
        <v>4750</v>
      </c>
      <c r="K24" s="45" t="s">
        <v>8</v>
      </c>
    </row>
    <row r="25" spans="1:13" ht="6.75" customHeight="1" thickBot="1" x14ac:dyDescent="0.3">
      <c r="A25" s="7"/>
      <c r="B25" s="8"/>
      <c r="C25" s="8"/>
      <c r="D25" s="8"/>
      <c r="E25" s="8"/>
      <c r="F25" s="8"/>
      <c r="G25" s="8"/>
      <c r="H25" s="8"/>
      <c r="I25" s="8"/>
      <c r="J25" s="8"/>
      <c r="K25" s="9"/>
      <c r="L25" s="1"/>
      <c r="M25" s="1"/>
    </row>
    <row r="26" spans="1:13" ht="21.75" thickBot="1" x14ac:dyDescent="0.4">
      <c r="A26" s="28" t="s">
        <v>24</v>
      </c>
      <c r="B26" s="29"/>
      <c r="C26" s="29"/>
      <c r="D26" s="29"/>
      <c r="E26" s="29"/>
      <c r="F26" s="29"/>
      <c r="G26" s="30">
        <f>IF(K20=8,(J22/(J20/12)),IF(K20=9,(J23/(J20/12)),(J24/(J20/12))))</f>
        <v>35.625</v>
      </c>
      <c r="H26" s="29" t="s">
        <v>12</v>
      </c>
      <c r="I26" s="31"/>
      <c r="J26" s="32"/>
      <c r="K26" s="33"/>
      <c r="L26" s="1"/>
      <c r="M26" s="1"/>
    </row>
    <row r="27" spans="1:13" ht="7.5" customHeight="1" x14ac:dyDescent="0.25">
      <c r="A27" s="7"/>
      <c r="B27" s="8"/>
      <c r="C27" s="8"/>
      <c r="D27" s="8"/>
      <c r="E27" s="8"/>
      <c r="F27" s="8"/>
      <c r="G27" s="8"/>
      <c r="H27" s="8"/>
      <c r="I27" s="8"/>
      <c r="J27" s="8"/>
      <c r="K27" s="9"/>
      <c r="L27" s="1"/>
      <c r="M27" s="1"/>
    </row>
    <row r="28" spans="1:13" s="23" customFormat="1" ht="15.75" x14ac:dyDescent="0.25">
      <c r="A28" s="19" t="s">
        <v>30</v>
      </c>
      <c r="B28" s="20"/>
      <c r="C28" s="20"/>
      <c r="D28" s="21"/>
      <c r="E28" s="21"/>
      <c r="F28" s="21"/>
      <c r="G28" s="21"/>
      <c r="H28" s="21"/>
      <c r="I28" s="21"/>
      <c r="J28" s="21"/>
      <c r="K28" s="22"/>
    </row>
    <row r="29" spans="1:13" s="23" customFormat="1" ht="15.75" x14ac:dyDescent="0.25">
      <c r="A29" s="19" t="s">
        <v>25</v>
      </c>
      <c r="B29" s="20"/>
      <c r="C29" s="20"/>
      <c r="D29" s="21"/>
      <c r="E29" s="21"/>
      <c r="F29" s="21"/>
      <c r="G29" s="21"/>
      <c r="H29" s="21"/>
      <c r="I29" s="21"/>
      <c r="J29" s="21"/>
      <c r="K29" s="22"/>
    </row>
    <row r="30" spans="1:13" s="23" customFormat="1" ht="15.75" x14ac:dyDescent="0.25">
      <c r="A30" s="19" t="s">
        <v>13</v>
      </c>
      <c r="B30" s="20"/>
      <c r="C30" s="20"/>
      <c r="D30" s="21"/>
      <c r="E30" s="21"/>
      <c r="F30" s="21"/>
      <c r="G30" s="21"/>
      <c r="H30" s="21"/>
      <c r="I30" s="21"/>
      <c r="J30" s="21"/>
      <c r="K30" s="22"/>
    </row>
    <row r="31" spans="1:13" s="23" customFormat="1" ht="15.75" x14ac:dyDescent="0.25">
      <c r="A31" s="19" t="s">
        <v>14</v>
      </c>
      <c r="B31" s="20"/>
      <c r="C31" s="20"/>
      <c r="D31" s="21"/>
      <c r="E31" s="21"/>
      <c r="F31" s="21"/>
      <c r="G31" s="21"/>
      <c r="H31" s="21"/>
      <c r="I31" s="21"/>
      <c r="J31" s="21"/>
      <c r="K31" s="22"/>
    </row>
    <row r="32" spans="1:13" s="27" customFormat="1" ht="7.5" customHeight="1" thickBot="1" x14ac:dyDescent="0.3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6"/>
    </row>
  </sheetData>
  <mergeCells count="1">
    <mergeCell ref="A1:K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B3:E4"/>
  <sheetViews>
    <sheetView workbookViewId="0">
      <selection activeCell="E4" sqref="E4"/>
    </sheetView>
  </sheetViews>
  <sheetFormatPr baseColWidth="10" defaultRowHeight="15" x14ac:dyDescent="0.25"/>
  <sheetData>
    <row r="3" spans="2:5" ht="15.75" thickBot="1" x14ac:dyDescent="0.3"/>
    <row r="4" spans="2:5" ht="15.75" thickBot="1" x14ac:dyDescent="0.3">
      <c r="B4" s="14"/>
      <c r="E4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Boyart</dc:creator>
  <cp:lastModifiedBy>David</cp:lastModifiedBy>
  <cp:lastPrinted>2016-12-08T15:51:54Z</cp:lastPrinted>
  <dcterms:created xsi:type="dcterms:W3CDTF">2016-12-01T13:44:25Z</dcterms:created>
  <dcterms:modified xsi:type="dcterms:W3CDTF">2019-04-24T07:53:30Z</dcterms:modified>
</cp:coreProperties>
</file>